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 ED SILAY\Desktop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S11" i="1"/>
  <c r="U11" i="1" s="1"/>
  <c r="S10" i="1"/>
  <c r="U10" i="1" s="1"/>
  <c r="T10" i="1" l="1"/>
  <c r="V10" i="1" s="1"/>
  <c r="T11" i="1"/>
  <c r="V11" i="1" s="1"/>
  <c r="D45" i="1" l="1"/>
  <c r="D46" i="1" s="1"/>
  <c r="C45" i="1"/>
  <c r="C46" i="1" s="1"/>
  <c r="M39" i="1"/>
  <c r="C39" i="1"/>
  <c r="W11" i="1" l="1"/>
  <c r="Y11" i="1" s="1"/>
  <c r="X11" i="1"/>
  <c r="W10" i="1" l="1"/>
  <c r="Y10" i="1" s="1"/>
  <c r="X10" i="1"/>
</calcChain>
</file>

<file path=xl/sharedStrings.xml><?xml version="1.0" encoding="utf-8"?>
<sst xmlns="http://schemas.openxmlformats.org/spreadsheetml/2006/main" count="72" uniqueCount="69">
  <si>
    <t>Department of Education</t>
  </si>
  <si>
    <t>DIVISION OF SILAY CITY</t>
  </si>
  <si>
    <t xml:space="preserve">SUMMARY OF STEP INCREMENT  </t>
  </si>
  <si>
    <t>No.</t>
  </si>
  <si>
    <t>EMP. NO.                               (1)</t>
  </si>
  <si>
    <t>BP No.                                            (2)</t>
  </si>
  <si>
    <t>Last Name                               (3)</t>
  </si>
  <si>
    <t>First Name                               (4)</t>
  </si>
  <si>
    <t>MI                           (5)</t>
  </si>
  <si>
    <t>Prefix                       (6)</t>
  </si>
  <si>
    <t>POSITION TITLE                                         (7)</t>
  </si>
  <si>
    <t>SALARY GRADE                             (8)</t>
  </si>
  <si>
    <t>LATEST PROMOTION (Latest Date of Appointment)                       (9)</t>
  </si>
  <si>
    <t>PRIOR STEP                        (10)</t>
  </si>
  <si>
    <t>CURRENT STEP 2015                         (11)</t>
  </si>
  <si>
    <t>BASIC SALARY PRIOR TO INTEGRATION OF STEP                           (12)</t>
  </si>
  <si>
    <t>BASIC SALARY AFTER STEP                             (13)</t>
  </si>
  <si>
    <t>DIFFERENTIAL PER MONTH                                 (12-13)                                   (14)</t>
  </si>
  <si>
    <t>DAYS  (15)</t>
  </si>
  <si>
    <t>MONTH        (14) (16)</t>
  </si>
  <si>
    <t>AMOUNT DUE                  (15+16)                     (17)</t>
  </si>
  <si>
    <t>Prepared by:</t>
  </si>
  <si>
    <t>Recommending Approval:</t>
  </si>
  <si>
    <t>Approved:</t>
  </si>
  <si>
    <t>JOWEY C. ALIMON, MP., Ad.</t>
  </si>
  <si>
    <t>Administrative Officer V</t>
  </si>
  <si>
    <t>DR. NERI ANNE M. ALIBUYOG, CESO V</t>
  </si>
  <si>
    <t>Schools Division Superitendent</t>
  </si>
  <si>
    <t>PS                         (17X.09)                              (18)</t>
  </si>
  <si>
    <t>NET AMOUNT DUE                        (17-18) (20)</t>
  </si>
  <si>
    <t>SILAY SOUTH ELEM. SCHOOL</t>
  </si>
  <si>
    <t>ABELLAR</t>
  </si>
  <si>
    <t>NIEVES</t>
  </si>
  <si>
    <t>R</t>
  </si>
  <si>
    <t>AGUIRRE</t>
  </si>
  <si>
    <t>ERLYN AN</t>
  </si>
  <si>
    <t>D</t>
  </si>
  <si>
    <t>School Principal</t>
  </si>
  <si>
    <t>NOTE: THE ONE WILL SIGNED FOR THE PREPARED BY IS YOUR SCHOOL PRINCIPAL</t>
  </si>
  <si>
    <t>2012 - Step 1</t>
  </si>
  <si>
    <t xml:space="preserve"> (28 days)</t>
  </si>
  <si>
    <t>(186/30x28 days) =</t>
  </si>
  <si>
    <t>2015 - Step 2</t>
  </si>
  <si>
    <t>186x7 =</t>
  </si>
  <si>
    <t>TOTAL</t>
  </si>
  <si>
    <t>Total</t>
  </si>
  <si>
    <t>SAMPLE COMPUTATION:</t>
  </si>
  <si>
    <t>Date of Appointment: May 2, 2012 (Teacher I)</t>
  </si>
  <si>
    <t>As of December 2017</t>
  </si>
  <si>
    <t>Month</t>
  </si>
  <si>
    <t>Day</t>
  </si>
  <si>
    <t>Year</t>
  </si>
  <si>
    <t>GS                         (17X.12)                              (19)</t>
  </si>
  <si>
    <t>REMITTANCE FOR GSIS</t>
  </si>
  <si>
    <t>LEGEND:</t>
  </si>
  <si>
    <t>CRN NO.</t>
  </si>
  <si>
    <t>BIRTH DATE</t>
  </si>
  <si>
    <t>PSDS</t>
  </si>
  <si>
    <t>3</t>
  </si>
  <si>
    <t>6</t>
  </si>
  <si>
    <t>13</t>
  </si>
  <si>
    <t>1</t>
  </si>
  <si>
    <t>5</t>
  </si>
  <si>
    <t>2</t>
  </si>
  <si>
    <t>11</t>
  </si>
  <si>
    <t>(AMOUNT DUE - PERSONAL SHARE = NET AMOUNT DUE)</t>
  </si>
  <si>
    <t>* PS - PERSONAL SHARE     ( AMOUNT DUE X 9%)</t>
  </si>
  <si>
    <t>* GS - GOVERNMENT SHARE   (AMOUNT DUE X 12%)</t>
  </si>
  <si>
    <r>
      <t xml:space="preserve">* KINDLY FILL UP THE ADDITIONAL COLUMN </t>
    </r>
    <r>
      <rPr>
        <b/>
        <sz val="12"/>
        <color theme="1"/>
        <rFont val="Calibri"/>
        <family val="2"/>
        <scheme val="minor"/>
      </rPr>
      <t>BP NO., CRN NO., AND BIRTHDATE</t>
    </r>
    <r>
      <rPr>
        <sz val="12"/>
        <color theme="1"/>
        <rFont val="Calibri"/>
        <family val="2"/>
        <scheme val="minor"/>
      </rPr>
      <t xml:space="preserve"> FOR GSIS PURPOSE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</si>
</sst>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0" borderId="0" xfId="0" applyFont="1" applyBorder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1" applyFont="1" applyFill="1" applyBorder="1"/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4" fontId="4" fillId="3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 applyProtection="1">
      <alignment horizontal="right" vertical="center"/>
      <protection hidden="1"/>
    </xf>
    <xf numFmtId="4" fontId="4" fillId="3" borderId="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4" fontId="4" fillId="3" borderId="7" xfId="0" applyNumberFormat="1" applyFont="1" applyFill="1" applyBorder="1" applyAlignment="1">
      <alignment horizontal="right"/>
    </xf>
    <xf numFmtId="4" fontId="4" fillId="3" borderId="7" xfId="1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 applyProtection="1">
      <alignment horizontal="right" vertical="center"/>
      <protection hidden="1"/>
    </xf>
    <xf numFmtId="4" fontId="4" fillId="3" borderId="8" xfId="0" applyNumberFormat="1" applyFont="1" applyFill="1" applyBorder="1" applyAlignment="1">
      <alignment horizontal="right"/>
    </xf>
    <xf numFmtId="1" fontId="1" fillId="0" borderId="0" xfId="2" applyNumberFormat="1" applyBorder="1"/>
    <xf numFmtId="0" fontId="10" fillId="0" borderId="0" xfId="0" applyFont="1" applyFill="1" applyBorder="1"/>
    <xf numFmtId="0" fontId="10" fillId="0" borderId="0" xfId="0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10" xfId="0" applyNumberFormat="1" applyBorder="1"/>
    <xf numFmtId="164" fontId="0" fillId="0" borderId="0" xfId="1" applyFont="1" applyAlignment="1"/>
    <xf numFmtId="0" fontId="9" fillId="0" borderId="0" xfId="0" applyFont="1"/>
    <xf numFmtId="2" fontId="9" fillId="0" borderId="0" xfId="0" applyNumberFormat="1" applyFont="1"/>
    <xf numFmtId="0" fontId="0" fillId="0" borderId="0" xfId="0" applyAlignment="1">
      <alignment horizontal="left" indent="5"/>
    </xf>
    <xf numFmtId="164" fontId="0" fillId="0" borderId="0" xfId="1" applyFont="1"/>
    <xf numFmtId="2" fontId="0" fillId="0" borderId="0" xfId="0" applyNumberFormat="1"/>
    <xf numFmtId="0" fontId="4" fillId="2" borderId="0" xfId="0" applyFont="1" applyFill="1"/>
    <xf numFmtId="0" fontId="9" fillId="4" borderId="0" xfId="0" applyFont="1" applyFill="1"/>
    <xf numFmtId="1" fontId="1" fillId="4" borderId="0" xfId="2" applyNumberFormat="1" applyFill="1" applyBorder="1"/>
    <xf numFmtId="0" fontId="6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4" fontId="7" fillId="3" borderId="4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vertical="center"/>
    </xf>
    <xf numFmtId="0" fontId="0" fillId="5" borderId="0" xfId="0" applyFill="1"/>
    <xf numFmtId="1" fontId="1" fillId="5" borderId="0" xfId="2" applyNumberFormat="1" applyFill="1" applyBorder="1"/>
    <xf numFmtId="0" fontId="10" fillId="5" borderId="0" xfId="0" applyFont="1" applyFill="1" applyBorder="1"/>
    <xf numFmtId="0" fontId="4" fillId="5" borderId="0" xfId="0" applyFont="1" applyFill="1" applyAlignment="1">
      <alignment horizontal="left" indent="20"/>
    </xf>
    <xf numFmtId="0" fontId="7" fillId="5" borderId="0" xfId="0" applyFont="1" applyFill="1"/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6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24</xdr:row>
      <xdr:rowOff>104775</xdr:rowOff>
    </xdr:from>
    <xdr:to>
      <xdr:col>3</xdr:col>
      <xdr:colOff>0</xdr:colOff>
      <xdr:row>27</xdr:row>
      <xdr:rowOff>0</xdr:rowOff>
    </xdr:to>
    <xdr:sp macro="" textlink="">
      <xdr:nvSpPr>
        <xdr:cNvPr id="2" name="Right Brace 1"/>
        <xdr:cNvSpPr/>
      </xdr:nvSpPr>
      <xdr:spPr>
        <a:xfrm>
          <a:off x="3028950" y="5534025"/>
          <a:ext cx="142875" cy="4953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8"/>
  <sheetViews>
    <sheetView tabSelected="1" topLeftCell="A4" workbookViewId="0">
      <selection activeCell="J34" sqref="J34"/>
    </sheetView>
  </sheetViews>
  <sheetFormatPr defaultRowHeight="15.75" x14ac:dyDescent="0.25"/>
  <cols>
    <col min="1" max="1" width="6.85546875" style="8" customWidth="1"/>
    <col min="2" max="2" width="19.42578125" style="8" customWidth="1"/>
    <col min="3" max="3" width="21.28515625" style="8" customWidth="1"/>
    <col min="4" max="4" width="10.28515625" style="8" customWidth="1"/>
    <col min="5" max="5" width="13.140625" style="8" customWidth="1"/>
    <col min="6" max="6" width="14.7109375" style="8" customWidth="1"/>
    <col min="7" max="7" width="15" style="8" customWidth="1"/>
    <col min="8" max="8" width="9.140625" style="8"/>
    <col min="9" max="9" width="9.28515625" style="8" bestFit="1" customWidth="1"/>
    <col min="10" max="13" width="9.140625" style="8"/>
    <col min="14" max="14" width="9.28515625" style="8" bestFit="1" customWidth="1"/>
    <col min="15" max="15" width="17.140625" style="8" customWidth="1"/>
    <col min="16" max="16" width="17.85546875" style="8" customWidth="1"/>
    <col min="17" max="17" width="15.7109375" style="8" customWidth="1"/>
    <col min="18" max="18" width="11.28515625" style="8" customWidth="1"/>
    <col min="19" max="19" width="16.42578125" style="8" customWidth="1"/>
    <col min="20" max="20" width="15.42578125" style="8" customWidth="1"/>
    <col min="21" max="21" width="9.140625" style="8"/>
    <col min="22" max="23" width="14.140625" style="8" customWidth="1"/>
    <col min="24" max="24" width="9.140625" style="8"/>
    <col min="25" max="25" width="11.85546875" style="8" customWidth="1"/>
    <col min="26" max="16384" width="9.140625" style="8"/>
  </cols>
  <sheetData>
    <row r="1" spans="1:94" s="5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2"/>
      <c r="L1" s="3"/>
      <c r="M1" s="3"/>
      <c r="N1" s="1"/>
      <c r="O1" s="1"/>
      <c r="P1" s="1"/>
      <c r="Q1" s="1"/>
      <c r="R1" s="1"/>
      <c r="S1" s="4"/>
    </row>
    <row r="2" spans="1:94" s="5" customFormat="1" x14ac:dyDescent="0.25">
      <c r="A2" s="1" t="s">
        <v>1</v>
      </c>
      <c r="B2" s="1"/>
      <c r="C2" s="1"/>
      <c r="D2" s="1"/>
      <c r="E2" s="1"/>
      <c r="F2" s="1"/>
      <c r="G2" s="6"/>
      <c r="H2" s="7"/>
      <c r="I2" s="2"/>
      <c r="J2" s="1"/>
      <c r="K2" s="2"/>
      <c r="L2" s="3"/>
      <c r="M2" s="3"/>
      <c r="N2" s="1"/>
      <c r="O2" s="1"/>
      <c r="P2" s="1"/>
      <c r="Q2" s="1"/>
      <c r="R2" s="1"/>
      <c r="S2" s="4"/>
    </row>
    <row r="3" spans="1:94" s="5" customFormat="1" x14ac:dyDescent="0.25">
      <c r="A3" s="1" t="s">
        <v>2</v>
      </c>
      <c r="B3" s="1"/>
      <c r="C3" s="1"/>
      <c r="D3" s="1"/>
      <c r="E3" s="1"/>
      <c r="F3" s="1"/>
      <c r="G3" s="1"/>
      <c r="H3" s="7"/>
      <c r="I3" s="2"/>
      <c r="J3" s="1"/>
      <c r="K3" s="2"/>
      <c r="L3" s="3"/>
      <c r="M3" s="3"/>
      <c r="N3" s="1"/>
      <c r="O3" s="1"/>
      <c r="P3" s="1"/>
      <c r="Q3" s="1"/>
      <c r="R3" s="1"/>
      <c r="S3" s="4"/>
    </row>
    <row r="4" spans="1:94" s="5" customFormat="1" x14ac:dyDescent="0.25">
      <c r="A4" s="1" t="s">
        <v>48</v>
      </c>
      <c r="B4" s="1"/>
      <c r="C4" s="1"/>
      <c r="D4" s="1"/>
      <c r="E4" s="1"/>
      <c r="F4" s="1"/>
      <c r="G4" s="1"/>
      <c r="H4" s="7"/>
      <c r="I4" s="2"/>
      <c r="J4" s="1"/>
      <c r="K4" s="2"/>
      <c r="L4" s="3"/>
      <c r="M4" s="3"/>
      <c r="N4" s="1"/>
      <c r="O4" s="1"/>
      <c r="P4" s="1"/>
      <c r="Q4" s="1"/>
      <c r="R4" s="1"/>
      <c r="S4" s="4"/>
    </row>
    <row r="6" spans="1:94" s="15" customFormat="1" ht="16.5" thickBot="1" x14ac:dyDescent="0.3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2"/>
      <c r="N6" s="12"/>
      <c r="O6" s="13"/>
      <c r="P6" s="13"/>
      <c r="Q6" s="13"/>
      <c r="R6" s="13"/>
      <c r="S6" s="13"/>
      <c r="T6" s="13"/>
      <c r="U6" s="13"/>
      <c r="V6" s="13"/>
      <c r="W6" s="13"/>
      <c r="X6" s="14"/>
      <c r="BF6" s="16"/>
      <c r="BI6" s="16"/>
      <c r="BL6" s="16"/>
      <c r="BO6" s="16"/>
      <c r="BR6" s="16"/>
      <c r="BU6" s="16"/>
      <c r="BX6" s="16"/>
      <c r="CA6" s="16"/>
      <c r="CD6" s="16"/>
      <c r="CG6" s="16"/>
      <c r="CJ6" s="16"/>
      <c r="CM6" s="16"/>
      <c r="CP6" s="16"/>
    </row>
    <row r="7" spans="1:94" s="54" customFormat="1" ht="59.25" customHeight="1" x14ac:dyDescent="0.25">
      <c r="A7" s="88" t="s">
        <v>3</v>
      </c>
      <c r="B7" s="87" t="s">
        <v>4</v>
      </c>
      <c r="C7" s="87" t="s">
        <v>5</v>
      </c>
      <c r="D7" s="78" t="s">
        <v>55</v>
      </c>
      <c r="E7" s="78" t="s">
        <v>56</v>
      </c>
      <c r="F7" s="87" t="s">
        <v>6</v>
      </c>
      <c r="G7" s="87" t="s">
        <v>7</v>
      </c>
      <c r="H7" s="87" t="s">
        <v>8</v>
      </c>
      <c r="I7" s="78" t="s">
        <v>9</v>
      </c>
      <c r="J7" s="78" t="s">
        <v>10</v>
      </c>
      <c r="K7" s="78" t="s">
        <v>11</v>
      </c>
      <c r="L7" s="87" t="s">
        <v>12</v>
      </c>
      <c r="M7" s="87"/>
      <c r="N7" s="87"/>
      <c r="O7" s="80" t="s">
        <v>13</v>
      </c>
      <c r="P7" s="80" t="s">
        <v>14</v>
      </c>
      <c r="Q7" s="78" t="s">
        <v>15</v>
      </c>
      <c r="R7" s="78" t="s">
        <v>16</v>
      </c>
      <c r="S7" s="78" t="s">
        <v>17</v>
      </c>
      <c r="T7" s="78" t="s">
        <v>18</v>
      </c>
      <c r="U7" s="78" t="s">
        <v>19</v>
      </c>
      <c r="V7" s="78" t="s">
        <v>20</v>
      </c>
      <c r="W7" s="78" t="s">
        <v>28</v>
      </c>
      <c r="X7" s="78" t="s">
        <v>52</v>
      </c>
      <c r="Y7" s="76" t="s">
        <v>29</v>
      </c>
    </row>
    <row r="8" spans="1:94" s="54" customFormat="1" ht="17.25" customHeight="1" x14ac:dyDescent="0.25">
      <c r="A8" s="89"/>
      <c r="B8" s="90"/>
      <c r="C8" s="90"/>
      <c r="D8" s="79"/>
      <c r="E8" s="79"/>
      <c r="F8" s="90"/>
      <c r="G8" s="90"/>
      <c r="H8" s="90"/>
      <c r="I8" s="79"/>
      <c r="J8" s="79"/>
      <c r="K8" s="79"/>
      <c r="L8" s="57" t="s">
        <v>49</v>
      </c>
      <c r="M8" s="57" t="s">
        <v>50</v>
      </c>
      <c r="N8" s="57" t="s">
        <v>51</v>
      </c>
      <c r="O8" s="81"/>
      <c r="P8" s="81"/>
      <c r="Q8" s="79"/>
      <c r="R8" s="79"/>
      <c r="S8" s="79"/>
      <c r="T8" s="79"/>
      <c r="U8" s="79"/>
      <c r="V8" s="79"/>
      <c r="W8" s="79"/>
      <c r="X8" s="79"/>
      <c r="Y8" s="77"/>
    </row>
    <row r="9" spans="1:94" s="15" customFormat="1" ht="16.5" customHeight="1" x14ac:dyDescent="0.25">
      <c r="A9" s="83" t="s">
        <v>30</v>
      </c>
      <c r="B9" s="84"/>
      <c r="C9" s="84"/>
      <c r="D9" s="58"/>
      <c r="E9" s="58"/>
      <c r="F9" s="17"/>
      <c r="G9" s="17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1"/>
      <c r="Y9" s="22"/>
    </row>
    <row r="10" spans="1:94" s="55" customFormat="1" ht="16.5" customHeight="1" x14ac:dyDescent="0.25">
      <c r="A10" s="23">
        <v>1</v>
      </c>
      <c r="B10" s="24">
        <v>4623829</v>
      </c>
      <c r="C10" s="25">
        <v>2002802912</v>
      </c>
      <c r="D10" s="25"/>
      <c r="E10" s="25"/>
      <c r="F10" s="26" t="s">
        <v>31</v>
      </c>
      <c r="G10" s="26" t="s">
        <v>32</v>
      </c>
      <c r="H10" s="24" t="s">
        <v>33</v>
      </c>
      <c r="I10" s="24"/>
      <c r="J10" s="60" t="s">
        <v>57</v>
      </c>
      <c r="K10" s="60">
        <v>22</v>
      </c>
      <c r="L10" s="61" t="s">
        <v>58</v>
      </c>
      <c r="M10" s="61" t="s">
        <v>59</v>
      </c>
      <c r="N10" s="61" t="s">
        <v>60</v>
      </c>
      <c r="O10" s="62" t="s">
        <v>61</v>
      </c>
      <c r="P10" s="63">
        <v>2</v>
      </c>
      <c r="Q10" s="64">
        <v>47448</v>
      </c>
      <c r="R10" s="64">
        <v>48032</v>
      </c>
      <c r="S10" s="64">
        <f>R10-Q10</f>
        <v>584</v>
      </c>
      <c r="T10" s="65">
        <f>S10/30*24</f>
        <v>467.19999999999993</v>
      </c>
      <c r="U10" s="65">
        <f>S10*9</f>
        <v>5256</v>
      </c>
      <c r="V10" s="66">
        <f>T10+U10</f>
        <v>5723.2</v>
      </c>
      <c r="W10" s="28">
        <f t="shared" ref="W10:W11" si="0">+V10*0.09</f>
        <v>515.08799999999997</v>
      </c>
      <c r="X10" s="27">
        <f t="shared" ref="X10:X11" si="1">V10*0.12</f>
        <v>686.78399999999999</v>
      </c>
      <c r="Y10" s="29">
        <f t="shared" ref="Y10:Y11" si="2">+V10-W10</f>
        <v>5208.1120000000001</v>
      </c>
    </row>
    <row r="11" spans="1:94" s="56" customFormat="1" ht="16.5" customHeight="1" x14ac:dyDescent="0.25">
      <c r="A11" s="59">
        <v>2</v>
      </c>
      <c r="B11" s="24">
        <v>4623832</v>
      </c>
      <c r="C11" s="25">
        <v>2002800552</v>
      </c>
      <c r="D11" s="25"/>
      <c r="E11" s="25"/>
      <c r="F11" s="26" t="s">
        <v>34</v>
      </c>
      <c r="G11" s="26" t="s">
        <v>35</v>
      </c>
      <c r="H11" s="24" t="s">
        <v>36</v>
      </c>
      <c r="I11" s="24"/>
      <c r="J11" s="60" t="s">
        <v>57</v>
      </c>
      <c r="K11" s="60">
        <v>22</v>
      </c>
      <c r="L11" s="61" t="s">
        <v>62</v>
      </c>
      <c r="M11" s="61" t="s">
        <v>63</v>
      </c>
      <c r="N11" s="61" t="s">
        <v>64</v>
      </c>
      <c r="O11" s="62" t="s">
        <v>61</v>
      </c>
      <c r="P11" s="63">
        <v>2</v>
      </c>
      <c r="Q11" s="64">
        <v>42652</v>
      </c>
      <c r="R11" s="64">
        <v>43121</v>
      </c>
      <c r="S11" s="64">
        <f>R11-Q11</f>
        <v>469</v>
      </c>
      <c r="T11" s="65">
        <f>S11/30*28</f>
        <v>437.73333333333335</v>
      </c>
      <c r="U11" s="65">
        <f>S11*7</f>
        <v>3283</v>
      </c>
      <c r="V11" s="66">
        <f>T11+U11</f>
        <v>3720.7333333333336</v>
      </c>
      <c r="W11" s="28">
        <f t="shared" si="0"/>
        <v>334.86599999999999</v>
      </c>
      <c r="X11" s="27">
        <f t="shared" si="1"/>
        <v>446.488</v>
      </c>
      <c r="Y11" s="29">
        <f t="shared" si="2"/>
        <v>3385.8673333333336</v>
      </c>
    </row>
    <row r="12" spans="1:94" s="56" customFormat="1" ht="16.5" customHeight="1" x14ac:dyDescent="0.25">
      <c r="A12" s="30"/>
      <c r="B12" s="24"/>
      <c r="C12" s="25"/>
      <c r="D12" s="25"/>
      <c r="E12" s="25"/>
      <c r="F12" s="26"/>
      <c r="G12" s="26"/>
      <c r="H12" s="24"/>
      <c r="I12" s="24"/>
      <c r="J12" s="60"/>
      <c r="K12" s="60"/>
      <c r="L12" s="61"/>
      <c r="M12" s="61"/>
      <c r="N12" s="61"/>
      <c r="O12" s="62"/>
      <c r="P12" s="63"/>
      <c r="Q12" s="64"/>
      <c r="R12" s="64"/>
      <c r="S12" s="64"/>
      <c r="T12" s="65"/>
      <c r="U12" s="65"/>
      <c r="V12" s="66"/>
      <c r="W12" s="28"/>
      <c r="X12" s="68" t="s">
        <v>44</v>
      </c>
      <c r="Y12" s="67">
        <f>SUM(Y10:Y11)</f>
        <v>8593.9793333333328</v>
      </c>
    </row>
    <row r="13" spans="1:94" s="56" customFormat="1" ht="16.5" customHeight="1" thickBot="1" x14ac:dyDescent="0.3">
      <c r="A13" s="31"/>
      <c r="B13" s="32"/>
      <c r="C13" s="33"/>
      <c r="D13" s="33"/>
      <c r="E13" s="33"/>
      <c r="F13" s="34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5"/>
      <c r="R13" s="35"/>
      <c r="S13" s="36"/>
      <c r="T13" s="37"/>
      <c r="U13" s="37"/>
      <c r="V13" s="37"/>
      <c r="W13" s="37"/>
      <c r="X13" s="35"/>
      <c r="Y13" s="38"/>
    </row>
    <row r="15" spans="1:94" x14ac:dyDescent="0.25">
      <c r="B15" s="8" t="s">
        <v>21</v>
      </c>
    </row>
    <row r="16" spans="1:94" x14ac:dyDescent="0.25">
      <c r="H16" s="8" t="s">
        <v>22</v>
      </c>
    </row>
    <row r="17" spans="1:17" x14ac:dyDescent="0.25">
      <c r="N17" s="8" t="s">
        <v>23</v>
      </c>
    </row>
    <row r="18" spans="1:17" x14ac:dyDescent="0.25">
      <c r="C18" s="85"/>
      <c r="D18" s="85"/>
      <c r="E18" s="85"/>
      <c r="L18" s="9"/>
    </row>
    <row r="19" spans="1:17" x14ac:dyDescent="0.25">
      <c r="C19" s="82" t="s">
        <v>37</v>
      </c>
      <c r="D19" s="82"/>
      <c r="E19" s="82"/>
      <c r="H19" s="86" t="s">
        <v>24</v>
      </c>
      <c r="I19" s="86"/>
      <c r="J19" s="86"/>
      <c r="K19" s="86"/>
      <c r="L19" s="86"/>
    </row>
    <row r="20" spans="1:17" x14ac:dyDescent="0.25">
      <c r="H20" s="82" t="s">
        <v>25</v>
      </c>
      <c r="I20" s="82"/>
      <c r="J20" s="82"/>
      <c r="K20" s="82"/>
      <c r="L20" s="82"/>
      <c r="N20" s="86" t="s">
        <v>26</v>
      </c>
      <c r="O20" s="86"/>
      <c r="P20" s="86"/>
      <c r="Q20" s="86"/>
    </row>
    <row r="21" spans="1:17" x14ac:dyDescent="0.25">
      <c r="N21" s="82" t="s">
        <v>27</v>
      </c>
      <c r="O21" s="82"/>
      <c r="P21" s="82"/>
      <c r="Q21" s="82"/>
    </row>
    <row r="23" spans="1:17" x14ac:dyDescent="0.25">
      <c r="C23" s="51"/>
      <c r="D23" s="51"/>
      <c r="E23" s="51"/>
      <c r="F23" s="51"/>
      <c r="G23" s="51"/>
    </row>
    <row r="24" spans="1:17" s="69" customFormat="1" x14ac:dyDescent="0.25">
      <c r="A24" s="75" t="s">
        <v>38</v>
      </c>
      <c r="B24" s="75"/>
      <c r="C24" s="75"/>
      <c r="D24" s="75"/>
      <c r="E24" s="75"/>
      <c r="F24" s="75"/>
    </row>
    <row r="25" spans="1:17" s="69" customFormat="1" x14ac:dyDescent="0.25">
      <c r="A25" s="75" t="s">
        <v>54</v>
      </c>
    </row>
    <row r="26" spans="1:17" s="69" customFormat="1" x14ac:dyDescent="0.25">
      <c r="A26" s="69" t="s">
        <v>66</v>
      </c>
      <c r="D26" s="70" t="s">
        <v>53</v>
      </c>
      <c r="F26" s="70"/>
    </row>
    <row r="27" spans="1:17" s="69" customFormat="1" x14ac:dyDescent="0.25">
      <c r="A27" s="71" t="s">
        <v>67</v>
      </c>
      <c r="B27" s="72"/>
      <c r="E27" s="70"/>
      <c r="F27" s="70"/>
      <c r="G27" s="71"/>
      <c r="H27" s="71"/>
      <c r="I27" s="71"/>
      <c r="J27" s="71"/>
      <c r="K27" s="71"/>
      <c r="L27" s="71"/>
      <c r="M27" s="71"/>
      <c r="N27" s="71"/>
      <c r="O27" s="71"/>
    </row>
    <row r="28" spans="1:17" s="69" customFormat="1" x14ac:dyDescent="0.25">
      <c r="A28" s="74" t="s">
        <v>65</v>
      </c>
      <c r="B28" s="72"/>
      <c r="C28" s="73"/>
      <c r="D28" s="73"/>
      <c r="E28" s="73"/>
      <c r="F28" s="73"/>
      <c r="G28" s="71"/>
      <c r="H28" s="71"/>
      <c r="I28" s="71"/>
      <c r="J28" s="71"/>
      <c r="K28" s="71"/>
      <c r="L28" s="71"/>
      <c r="M28" s="71"/>
      <c r="N28" s="71"/>
      <c r="O28" s="71"/>
    </row>
    <row r="29" spans="1:17" s="69" customFormat="1" x14ac:dyDescent="0.25">
      <c r="A29" s="69" t="s">
        <v>68</v>
      </c>
      <c r="B29" s="72"/>
      <c r="C29" s="73"/>
      <c r="D29" s="73"/>
      <c r="E29" s="73"/>
      <c r="F29" s="73"/>
      <c r="G29" s="71"/>
      <c r="H29" s="71"/>
      <c r="I29" s="71"/>
      <c r="J29" s="71"/>
      <c r="K29" s="71"/>
      <c r="L29" s="71"/>
      <c r="M29" s="71"/>
      <c r="N29" s="71"/>
      <c r="O29" s="71"/>
    </row>
    <row r="30" spans="1:17" x14ac:dyDescent="0.25">
      <c r="A30"/>
      <c r="B30" s="39"/>
      <c r="C30" s="40"/>
      <c r="D30" s="40"/>
      <c r="E30" s="40"/>
      <c r="F30" s="40"/>
      <c r="G30"/>
      <c r="H30"/>
      <c r="I30"/>
      <c r="J30"/>
      <c r="K30"/>
      <c r="L30"/>
      <c r="M30"/>
      <c r="N30"/>
      <c r="O30"/>
    </row>
    <row r="31" spans="1:17" x14ac:dyDescent="0.25">
      <c r="A31"/>
      <c r="B31" s="39"/>
      <c r="C31" s="40"/>
      <c r="D31" s="40"/>
      <c r="E31" s="40"/>
      <c r="F31" s="40"/>
      <c r="G31"/>
      <c r="H31"/>
      <c r="I31"/>
      <c r="J31"/>
      <c r="K31"/>
      <c r="L31"/>
      <c r="M31"/>
      <c r="N31"/>
      <c r="O31"/>
    </row>
    <row r="32" spans="1:17" x14ac:dyDescent="0.25">
      <c r="A32"/>
      <c r="B32" s="39"/>
      <c r="C32" s="40"/>
      <c r="D32" s="40"/>
      <c r="E32" s="40"/>
      <c r="F32" s="40"/>
      <c r="G32"/>
      <c r="H32"/>
      <c r="I32"/>
      <c r="J32"/>
      <c r="K32"/>
      <c r="L32"/>
      <c r="M32"/>
      <c r="N32"/>
      <c r="O32"/>
    </row>
    <row r="33" spans="1:15" x14ac:dyDescent="0.25">
      <c r="A33" s="52" t="s">
        <v>46</v>
      </c>
      <c r="B33" s="53"/>
      <c r="C33" s="41"/>
      <c r="D33" s="41"/>
      <c r="E33" s="41"/>
      <c r="F33" s="41"/>
      <c r="G33"/>
      <c r="H33"/>
      <c r="I33"/>
      <c r="J33"/>
      <c r="K33"/>
      <c r="L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25">
      <c r="A35" t="s">
        <v>47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/>
      <c r="B37" t="s">
        <v>39</v>
      </c>
      <c r="C37" s="42">
        <v>18549</v>
      </c>
      <c r="D37"/>
      <c r="E37" t="s">
        <v>40</v>
      </c>
      <c r="F37"/>
      <c r="G37"/>
      <c r="H37"/>
      <c r="I37"/>
      <c r="J37" t="s">
        <v>41</v>
      </c>
      <c r="K37"/>
      <c r="L37"/>
      <c r="M37" s="43">
        <v>173.6</v>
      </c>
      <c r="N37"/>
      <c r="O37"/>
    </row>
    <row r="38" spans="1:15" ht="16.5" thickBot="1" x14ac:dyDescent="0.3">
      <c r="A38"/>
      <c r="B38" t="s">
        <v>42</v>
      </c>
      <c r="C38" s="42">
        <v>18735</v>
      </c>
      <c r="D38"/>
      <c r="E38"/>
      <c r="F38"/>
      <c r="G38"/>
      <c r="H38"/>
      <c r="I38"/>
      <c r="J38"/>
      <c r="K38" t="s">
        <v>43</v>
      </c>
      <c r="L38"/>
      <c r="M38" s="44">
        <v>1302</v>
      </c>
      <c r="N38"/>
      <c r="O38"/>
    </row>
    <row r="39" spans="1:15" x14ac:dyDescent="0.25">
      <c r="A39"/>
      <c r="B39"/>
      <c r="C39" s="45">
        <f>C38-C37</f>
        <v>186</v>
      </c>
      <c r="D39"/>
      <c r="E39"/>
      <c r="F39"/>
      <c r="G39"/>
      <c r="H39"/>
      <c r="I39"/>
      <c r="J39" s="46" t="s">
        <v>44</v>
      </c>
      <c r="K39"/>
      <c r="L39"/>
      <c r="M39" s="47">
        <f>SUM(M37:M38)</f>
        <v>1475.6</v>
      </c>
      <c r="N39"/>
      <c r="O39"/>
    </row>
    <row r="40" spans="1:15" x14ac:dyDescent="0.25">
      <c r="A40"/>
      <c r="B40" s="48"/>
      <c r="C40" s="49"/>
      <c r="D40"/>
      <c r="E40"/>
      <c r="F40"/>
      <c r="G40"/>
      <c r="H40"/>
      <c r="I40"/>
      <c r="J40"/>
      <c r="K40">
        <v>2016</v>
      </c>
      <c r="L40"/>
      <c r="M40">
        <v>2508</v>
      </c>
      <c r="N40"/>
      <c r="O40"/>
    </row>
    <row r="41" spans="1:15" x14ac:dyDescent="0.25">
      <c r="A41"/>
      <c r="B41"/>
      <c r="C41" s="49"/>
      <c r="D41"/>
      <c r="E41"/>
      <c r="F41"/>
      <c r="G41"/>
      <c r="H41"/>
      <c r="I41"/>
      <c r="J41"/>
      <c r="K41">
        <v>2017</v>
      </c>
      <c r="L41"/>
      <c r="M41">
        <v>2796</v>
      </c>
      <c r="N41"/>
      <c r="O41"/>
    </row>
    <row r="42" spans="1:15" x14ac:dyDescent="0.25">
      <c r="A42"/>
      <c r="B42"/>
      <c r="C42" s="46">
        <v>2016</v>
      </c>
      <c r="D42" s="46">
        <v>2017</v>
      </c>
      <c r="E42"/>
      <c r="F42"/>
      <c r="G42"/>
      <c r="H42"/>
      <c r="I42"/>
      <c r="J42"/>
      <c r="K42" t="s">
        <v>45</v>
      </c>
      <c r="L42"/>
      <c r="M42" s="50">
        <v>6779.6</v>
      </c>
      <c r="N42"/>
      <c r="O42"/>
    </row>
    <row r="43" spans="1:15" x14ac:dyDescent="0.25">
      <c r="A43"/>
      <c r="B43"/>
      <c r="C43">
        <v>19077</v>
      </c>
      <c r="D43">
        <v>19620</v>
      </c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A44"/>
      <c r="B44"/>
      <c r="C44">
        <v>19286</v>
      </c>
      <c r="D44">
        <v>19853</v>
      </c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A45"/>
      <c r="B45"/>
      <c r="C45">
        <f>C44-C43</f>
        <v>209</v>
      </c>
      <c r="D45">
        <f>D44-D43</f>
        <v>233</v>
      </c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A46"/>
      <c r="B46"/>
      <c r="C46">
        <f>C45*12</f>
        <v>2508</v>
      </c>
      <c r="D46">
        <f>D45*12</f>
        <v>2796</v>
      </c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mergeCells count="30">
    <mergeCell ref="H7:H8"/>
    <mergeCell ref="J7:J8"/>
    <mergeCell ref="K7:K8"/>
    <mergeCell ref="D7:D8"/>
    <mergeCell ref="E7:E8"/>
    <mergeCell ref="I7:I8"/>
    <mergeCell ref="N21:Q21"/>
    <mergeCell ref="A9:C9"/>
    <mergeCell ref="C18:E18"/>
    <mergeCell ref="C19:E19"/>
    <mergeCell ref="H19:L19"/>
    <mergeCell ref="H20:L20"/>
    <mergeCell ref="N20:Q20"/>
    <mergeCell ref="L7:N7"/>
    <mergeCell ref="A7:A8"/>
    <mergeCell ref="B7:B8"/>
    <mergeCell ref="C7:C8"/>
    <mergeCell ref="F7:F8"/>
    <mergeCell ref="G7:G8"/>
    <mergeCell ref="O7:O8"/>
    <mergeCell ref="P7:P8"/>
    <mergeCell ref="Q7:Q8"/>
    <mergeCell ref="R7:R8"/>
    <mergeCell ref="S7:S8"/>
    <mergeCell ref="Y7:Y8"/>
    <mergeCell ref="T7:T8"/>
    <mergeCell ref="U7:U8"/>
    <mergeCell ref="V7:V8"/>
    <mergeCell ref="W7:W8"/>
    <mergeCell ref="X7:X8"/>
  </mergeCells>
  <conditionalFormatting sqref="W10">
    <cfRule type="cellIs" dxfId="5" priority="11" operator="equal">
      <formula>0</formula>
    </cfRule>
  </conditionalFormatting>
  <conditionalFormatting sqref="W11">
    <cfRule type="cellIs" dxfId="4" priority="10" operator="equal">
      <formula>0</formula>
    </cfRule>
  </conditionalFormatting>
  <conditionalFormatting sqref="W12">
    <cfRule type="cellIs" dxfId="3" priority="4" operator="equal">
      <formula>0</formula>
    </cfRule>
  </conditionalFormatting>
  <conditionalFormatting sqref="T13:W13">
    <cfRule type="cellIs" dxfId="2" priority="3" operator="equal">
      <formula>0</formula>
    </cfRule>
  </conditionalFormatting>
  <conditionalFormatting sqref="T12:V12">
    <cfRule type="cellIs" dxfId="1" priority="1" operator="equal">
      <formula>0</formula>
    </cfRule>
  </conditionalFormatting>
  <conditionalFormatting sqref="T10:V11"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 SILAY records</dc:creator>
  <cp:lastModifiedBy>Windows User</cp:lastModifiedBy>
  <dcterms:created xsi:type="dcterms:W3CDTF">2017-08-23T08:49:09Z</dcterms:created>
  <dcterms:modified xsi:type="dcterms:W3CDTF">2017-08-24T01:19:35Z</dcterms:modified>
</cp:coreProperties>
</file>